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8130"/>
  </bookViews>
  <sheets>
    <sheet name="Objednav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3" i="1"/>
  <c r="G51" i="1" l="1"/>
  <c r="G50" i="1"/>
  <c r="G53" i="1"/>
  <c r="G45" i="1"/>
  <c r="G49" i="1"/>
  <c r="G44" i="1"/>
  <c r="G42" i="1"/>
  <c r="G43" i="1"/>
  <c r="G46" i="1"/>
  <c r="G47" i="1"/>
  <c r="G39" i="1"/>
  <c r="G35" i="1"/>
  <c r="G37" i="1"/>
  <c r="G38" i="1"/>
  <c r="G36" i="1"/>
  <c r="H56" i="1" l="1"/>
  <c r="F56" i="1"/>
</calcChain>
</file>

<file path=xl/sharedStrings.xml><?xml version="1.0" encoding="utf-8"?>
<sst xmlns="http://schemas.openxmlformats.org/spreadsheetml/2006/main" count="112" uniqueCount="92">
  <si>
    <t>P1</t>
  </si>
  <si>
    <t>Pitot-statický systém + prístroje : INDIVIDUALNE SKÚŠKY</t>
  </si>
  <si>
    <t>P2</t>
  </si>
  <si>
    <t>P2.1</t>
  </si>
  <si>
    <t>Altimeter</t>
  </si>
  <si>
    <t>P2.2</t>
  </si>
  <si>
    <t>Airspeed indicator</t>
  </si>
  <si>
    <t>P2.3</t>
  </si>
  <si>
    <t>Vertical speed indicator</t>
  </si>
  <si>
    <t>P2.4</t>
  </si>
  <si>
    <t xml:space="preserve">Nastavenie  enkodéru výšky </t>
  </si>
  <si>
    <t>P2.5</t>
  </si>
  <si>
    <t>I1</t>
  </si>
  <si>
    <t xml:space="preserve">IFR vybavenie : INDIVIDUALNE SKÚŠKY </t>
  </si>
  <si>
    <t>I2</t>
  </si>
  <si>
    <t xml:space="preserve">COM  (VHF RADIO) </t>
  </si>
  <si>
    <t>I2.1</t>
  </si>
  <si>
    <t>NAV   (S - Standard: VHF, ILS, VOR,)</t>
  </si>
  <si>
    <t>I2.2</t>
  </si>
  <si>
    <t xml:space="preserve">DME </t>
  </si>
  <si>
    <t>I2.3</t>
  </si>
  <si>
    <t>XPDR v módoch A, C a S</t>
  </si>
  <si>
    <t>I2.4</t>
  </si>
  <si>
    <t>MKR</t>
  </si>
  <si>
    <t>I2.5</t>
  </si>
  <si>
    <t>ELT</t>
  </si>
  <si>
    <t>I2.6</t>
  </si>
  <si>
    <t>Ostatné:</t>
  </si>
  <si>
    <t>ADF (len v LZZI)</t>
  </si>
  <si>
    <t>A1</t>
  </si>
  <si>
    <t>Anténny systém +  meranie PSV a útlmu kábla</t>
  </si>
  <si>
    <t>A3</t>
  </si>
  <si>
    <t>Magnetický kompas (kompenzácia/kalibrácia)</t>
  </si>
  <si>
    <t>M1</t>
  </si>
  <si>
    <t>Odborná konzultácia/poradenstvo</t>
  </si>
  <si>
    <t>O1</t>
  </si>
  <si>
    <t xml:space="preserve">LZZI Handling </t>
  </si>
  <si>
    <t>O2</t>
  </si>
  <si>
    <t>Klzáky / ULL</t>
  </si>
  <si>
    <t>Cena:</t>
  </si>
  <si>
    <t>TYP ÚKONU:</t>
  </si>
  <si>
    <t>KÓD:</t>
  </si>
  <si>
    <t>MTOW &lt; 2500</t>
  </si>
  <si>
    <t xml:space="preserve"> Rozsah objednávky</t>
  </si>
  <si>
    <t>Kategória lietadla (vyznačte x)</t>
  </si>
  <si>
    <t>Dodávateľ</t>
  </si>
  <si>
    <t>TESTING SERVICE, s.r.o.</t>
  </si>
  <si>
    <t>Timravy 31,  03601 Martin</t>
  </si>
  <si>
    <t>IČO: 36677213    IČDPH: SK2022243982</t>
  </si>
  <si>
    <t>tel.:</t>
  </si>
  <si>
    <t>mail:</t>
  </si>
  <si>
    <t>Objednávateľ: Fakturačné údaje</t>
  </si>
  <si>
    <t>Názov spoločnosti</t>
  </si>
  <si>
    <t>Ulica</t>
  </si>
  <si>
    <t>PSČ, mesto</t>
  </si>
  <si>
    <t>IČO:</t>
  </si>
  <si>
    <t>Miesto merania: (iné ako letisko Žilina)</t>
  </si>
  <si>
    <t xml:space="preserve">(v priestore určenom na pohyb a údržbu lietadiel) </t>
  </si>
  <si>
    <t>Letisko</t>
  </si>
  <si>
    <t>Kontaktná osoba</t>
  </si>
  <si>
    <t>Telefón</t>
  </si>
  <si>
    <t>Dátum merania</t>
  </si>
  <si>
    <t>Poznámka</t>
  </si>
  <si>
    <t>Údaje o lietadle:</t>
  </si>
  <si>
    <t>Registračná značka:</t>
  </si>
  <si>
    <t>Typ:</t>
  </si>
  <si>
    <t>Rok výroby:</t>
  </si>
  <si>
    <t>Výrobca:</t>
  </si>
  <si>
    <t>S/N:</t>
  </si>
  <si>
    <t>MTOW:</t>
  </si>
  <si>
    <t>Vyplnením objednávky automaticky súhlasíte so spracovaním osobných údajov</t>
  </si>
  <si>
    <t>Využitie</t>
  </si>
  <si>
    <t>CENA V € BEZ DPH</t>
  </si>
  <si>
    <t>VFR/IFR</t>
  </si>
  <si>
    <t>IFR</t>
  </si>
  <si>
    <r>
      <rPr>
        <b/>
        <sz val="14"/>
        <color theme="1"/>
        <rFont val="Calibri"/>
        <family val="2"/>
        <scheme val="minor"/>
      </rPr>
      <t>IFR : SET</t>
    </r>
    <r>
      <rPr>
        <sz val="14"/>
        <color theme="1"/>
        <rFont val="Calibri"/>
        <family val="2"/>
        <scheme val="minor"/>
      </rPr>
      <t xml:space="preserve">
2xCOM, 2xNAV, 1xDME, 1xXPDR, 1xMKR, 1xELT</t>
    </r>
  </si>
  <si>
    <t>Predpokladaná celková suma (bez dopravy):</t>
  </si>
  <si>
    <t>MTOW 
&gt; 2500 &lt; 5700</t>
  </si>
  <si>
    <t>Objednávka na kontrolu funkcie avioniky</t>
  </si>
  <si>
    <t xml:space="preserve">      info.aviation@testing-service.org</t>
  </si>
  <si>
    <t>IČ DPH:</t>
  </si>
  <si>
    <r>
      <t>kód Módu S (</t>
    </r>
    <r>
      <rPr>
        <sz val="12"/>
        <color theme="1"/>
        <rFont val="Century Gothic"/>
        <family val="2"/>
        <charset val="238"/>
      </rPr>
      <t>Hex:</t>
    </r>
    <r>
      <rPr>
        <sz val="16"/>
        <color theme="1"/>
        <rFont val="Century Gothic"/>
        <family val="2"/>
        <charset val="238"/>
      </rPr>
      <t>)</t>
    </r>
  </si>
  <si>
    <t>BEACON ID:</t>
  </si>
  <si>
    <t>Celkový nálet:</t>
  </si>
  <si>
    <t>Počet pristátí:</t>
  </si>
  <si>
    <r>
      <t>Vyplnenú objednávku odošlite na</t>
    </r>
    <r>
      <rPr>
        <b/>
        <sz val="18"/>
        <color theme="1"/>
        <rFont val="Abadi"/>
        <family val="2"/>
      </rPr>
      <t xml:space="preserve"> info.aviation@testing-service.org</t>
    </r>
  </si>
  <si>
    <t>Pitot-statický systém: Tesnosť</t>
  </si>
  <si>
    <t xml:space="preserve">I. </t>
  </si>
  <si>
    <t>II.</t>
  </si>
  <si>
    <r>
      <rPr>
        <b/>
        <sz val="14"/>
        <color rgb="FF000000"/>
        <rFont val="Calibri"/>
        <family val="2"/>
        <scheme val="minor"/>
      </rPr>
      <t>Pitot-statický systém + prístroje:  SET</t>
    </r>
    <r>
      <rPr>
        <sz val="14"/>
        <color rgb="FF000000"/>
        <rFont val="Calibri"/>
        <family val="2"/>
        <scheme val="minor"/>
      </rPr>
      <t xml:space="preserve">
Tesnosť + 1xAltimeter, 1xASI, 1xVSI, 1xEncoder</t>
    </r>
  </si>
  <si>
    <r>
      <t xml:space="preserve">Zadajte x pre požadovaný úkon a ich počet:                     </t>
    </r>
    <r>
      <rPr>
        <b/>
        <sz val="10"/>
        <color theme="1"/>
        <rFont val="Century Gothic"/>
        <family val="2"/>
        <charset val="238"/>
      </rPr>
      <t>Zvoľte I alebo II</t>
    </r>
  </si>
  <si>
    <t>Email pre doručenie faktúry: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</si>
</sst>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\+#,##0\ _€_-;\-* #,##0\ _€_-;_-* &quot;-&quot;\ _€_-;_-@_-"/>
  </numFmts>
  <fonts count="45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charset val="238"/>
      <scheme val="minor"/>
    </font>
    <font>
      <sz val="36"/>
      <color theme="1"/>
      <name val="Century Gothic"/>
      <family val="2"/>
      <charset val="238"/>
    </font>
    <font>
      <sz val="18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b/>
      <i/>
      <sz val="36"/>
      <color theme="1"/>
      <name val="Trebuchet MS"/>
      <family val="2"/>
      <charset val="238"/>
    </font>
    <font>
      <b/>
      <sz val="20"/>
      <color theme="1"/>
      <name val="Abadi"/>
      <family val="2"/>
    </font>
    <font>
      <b/>
      <sz val="14"/>
      <color theme="1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sz val="14"/>
      <color rgb="FF000000"/>
      <name val="Calibri"/>
      <family val="2"/>
      <scheme val="minor"/>
    </font>
    <font>
      <sz val="18"/>
      <color rgb="FF000000"/>
      <name val="Arial Nova"/>
      <family val="2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000000"/>
      <name val="Century Gothic"/>
      <family val="2"/>
      <charset val="238"/>
    </font>
    <font>
      <b/>
      <i/>
      <sz val="20"/>
      <color theme="1"/>
      <name val="Calibri"/>
      <family val="2"/>
      <charset val="238"/>
      <scheme val="minor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  <font>
      <sz val="16"/>
      <color theme="1"/>
      <name val="Calibri"/>
      <family val="2"/>
      <scheme val="minor"/>
    </font>
    <font>
      <sz val="11"/>
      <color theme="1"/>
      <name val="Abadi"/>
      <family val="2"/>
    </font>
    <font>
      <b/>
      <sz val="18"/>
      <color theme="1"/>
      <name val="Abadi"/>
      <family val="2"/>
    </font>
    <font>
      <sz val="16"/>
      <color rgb="FF000000"/>
      <name val="Calibri"/>
      <family val="2"/>
      <scheme val="minor"/>
    </font>
    <font>
      <sz val="18"/>
      <color theme="1"/>
      <name val="Arial Nova"/>
      <family val="2"/>
      <charset val="238"/>
    </font>
    <font>
      <sz val="18"/>
      <color rgb="FF000000"/>
      <name val="Arial Nova"/>
      <family val="2"/>
      <charset val="238"/>
    </font>
    <font>
      <b/>
      <sz val="18"/>
      <color rgb="FF000000"/>
      <name val="Arial Nova"/>
      <family val="2"/>
      <charset val="238"/>
    </font>
    <font>
      <b/>
      <sz val="18"/>
      <color theme="1"/>
      <name val="Arial Nova"/>
      <family val="2"/>
      <charset val="238"/>
    </font>
    <font>
      <sz val="12"/>
      <color theme="1"/>
      <name val="Century Gothic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000000"/>
      <name val="Arial Nova"/>
      <family val="2"/>
      <charset val="238"/>
    </font>
    <font>
      <sz val="11"/>
      <color rgb="FF000000"/>
      <name val="Arial Nova"/>
      <family val="2"/>
      <charset val="238"/>
    </font>
    <font>
      <sz val="11"/>
      <color theme="1"/>
      <name val="Century Gothic"/>
      <family val="2"/>
      <charset val="238"/>
    </font>
    <font>
      <sz val="11"/>
      <color theme="1"/>
      <name val="Arial Nova"/>
      <family val="2"/>
      <charset val="238"/>
    </font>
    <font>
      <sz val="18"/>
      <color theme="1"/>
      <name val="Arial Nova"/>
      <family val="2"/>
      <charset val="238"/>
    </font>
    <font>
      <sz val="14"/>
      <color theme="1"/>
      <name val="Arial Nova"/>
      <family val="2"/>
      <charset val="238"/>
    </font>
    <font>
      <b/>
      <sz val="15"/>
      <color theme="1"/>
      <name val="Arial Nova"/>
      <family val="2"/>
      <charset val="238"/>
    </font>
    <font>
      <sz val="16"/>
      <color theme="1"/>
      <name val="Arial Nova"/>
      <family val="2"/>
      <charset val="238"/>
    </font>
    <font>
      <b/>
      <sz val="16"/>
      <color rgb="FF000000"/>
      <name val="Arial Nova"/>
      <family val="2"/>
      <charset val="238"/>
    </font>
    <font>
      <sz val="12"/>
      <color theme="1"/>
      <name val="Arial Nova"/>
      <family val="2"/>
      <charset val="238"/>
    </font>
    <font>
      <b/>
      <sz val="18"/>
      <color theme="1"/>
      <name val="Arial Nova"/>
      <family val="2"/>
      <charset val="238"/>
    </font>
    <font>
      <b/>
      <sz val="18"/>
      <color rgb="FF000000"/>
      <name val="Arial Nova"/>
      <family val="2"/>
      <charset val="238"/>
    </font>
    <font>
      <b/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</fills>
  <borders count="11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ck">
        <color indexed="64"/>
      </top>
      <bottom style="thin">
        <color indexed="64"/>
      </bottom>
      <diagonal style="double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double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double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thick">
        <color indexed="64"/>
      </bottom>
      <diagonal style="double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 diagonalUp="1">
      <left/>
      <right style="thick">
        <color indexed="64"/>
      </right>
      <top style="thick">
        <color indexed="64"/>
      </top>
      <bottom style="thin">
        <color indexed="64"/>
      </bottom>
      <diagonal style="double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double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ouble">
        <color indexed="64"/>
      </diagonal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47" xfId="0" applyBorder="1"/>
    <xf numFmtId="0" fontId="0" fillId="0" borderId="43" xfId="0" applyBorder="1"/>
    <xf numFmtId="0" fontId="0" fillId="0" borderId="41" xfId="0" applyBorder="1"/>
    <xf numFmtId="0" fontId="7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0" fontId="0" fillId="0" borderId="54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9" xfId="0" applyFont="1" applyBorder="1" applyAlignment="1">
      <alignment vertical="center" wrapText="1"/>
    </xf>
    <xf numFmtId="0" fontId="20" fillId="0" borderId="59" xfId="0" applyFont="1" applyBorder="1" applyAlignment="1">
      <alignment vertical="center"/>
    </xf>
    <xf numFmtId="0" fontId="19" fillId="0" borderId="49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54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" xfId="0" applyFont="1" applyBorder="1"/>
    <xf numFmtId="0" fontId="2" fillId="0" borderId="47" xfId="0" applyFont="1" applyBorder="1"/>
    <xf numFmtId="164" fontId="25" fillId="0" borderId="29" xfId="0" applyNumberFormat="1" applyFont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 wrapText="1"/>
    </xf>
    <xf numFmtId="2" fontId="26" fillId="0" borderId="70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84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84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/>
    </xf>
    <xf numFmtId="2" fontId="25" fillId="0" borderId="69" xfId="0" applyNumberFormat="1" applyFont="1" applyBorder="1" applyAlignment="1">
      <alignment horizontal="center" vertical="center"/>
    </xf>
    <xf numFmtId="2" fontId="25" fillId="0" borderId="85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5" fillId="0" borderId="18" xfId="0" applyNumberFormat="1" applyFont="1" applyBorder="1" applyAlignment="1">
      <alignment horizontal="center" vertical="center" wrapText="1"/>
    </xf>
    <xf numFmtId="164" fontId="25" fillId="0" borderId="8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87" xfId="0" applyFont="1" applyBorder="1" applyAlignment="1">
      <alignment vertical="top"/>
    </xf>
    <xf numFmtId="0" fontId="20" fillId="0" borderId="8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65" xfId="0" applyFont="1" applyBorder="1" applyAlignment="1">
      <alignment vertical="center"/>
    </xf>
    <xf numFmtId="0" fontId="30" fillId="0" borderId="0" xfId="0" applyFont="1"/>
    <xf numFmtId="0" fontId="29" fillId="0" borderId="0" xfId="0" applyFont="1" applyAlignment="1">
      <alignment vertical="center"/>
    </xf>
    <xf numFmtId="0" fontId="12" fillId="2" borderId="2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49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54" xfId="0" applyFont="1" applyBorder="1" applyAlignment="1">
      <alignment horizontal="left" vertical="center"/>
    </xf>
    <xf numFmtId="0" fontId="35" fillId="0" borderId="54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8" fillId="2" borderId="42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5" fillId="0" borderId="43" xfId="0" applyFont="1" applyBorder="1"/>
    <xf numFmtId="0" fontId="38" fillId="0" borderId="0" xfId="0" applyFont="1" applyAlignment="1">
      <alignment horizontal="center" vertical="center"/>
    </xf>
    <xf numFmtId="0" fontId="2" fillId="0" borderId="76" xfId="0" applyFont="1" applyBorder="1"/>
    <xf numFmtId="164" fontId="32" fillId="0" borderId="25" xfId="0" applyNumberFormat="1" applyFont="1" applyBorder="1" applyAlignment="1" applyProtection="1">
      <alignment horizontal="center" vertical="center" wrapText="1"/>
      <protection hidden="1"/>
    </xf>
    <xf numFmtId="164" fontId="33" fillId="0" borderId="13" xfId="0" applyNumberFormat="1" applyFont="1" applyBorder="1" applyAlignment="1" applyProtection="1">
      <alignment horizontal="center" vertical="center"/>
      <protection hidden="1"/>
    </xf>
    <xf numFmtId="164" fontId="33" fillId="0" borderId="13" xfId="0" applyNumberFormat="1" applyFont="1" applyBorder="1" applyAlignment="1" applyProtection="1">
      <alignment horizontal="center" vertical="center" wrapText="1"/>
      <protection hidden="1"/>
    </xf>
    <xf numFmtId="164" fontId="26" fillId="0" borderId="4" xfId="0" applyNumberFormat="1" applyFont="1" applyBorder="1" applyAlignment="1" applyProtection="1">
      <alignment horizontal="center" vertical="center" wrapText="1"/>
      <protection hidden="1"/>
    </xf>
    <xf numFmtId="164" fontId="33" fillId="0" borderId="33" xfId="0" applyNumberFormat="1" applyFont="1" applyBorder="1" applyAlignment="1" applyProtection="1">
      <alignment horizontal="center" vertical="center" wrapText="1"/>
      <protection hidden="1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8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42" fillId="0" borderId="9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49" fontId="5" fillId="3" borderId="42" xfId="0" applyNumberFormat="1" applyFont="1" applyFill="1" applyBorder="1" applyAlignment="1" applyProtection="1">
      <alignment horizontal="center" vertical="center"/>
      <protection locked="0"/>
    </xf>
    <xf numFmtId="0" fontId="28" fillId="0" borderId="86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49" fontId="4" fillId="0" borderId="60" xfId="0" applyNumberFormat="1" applyFont="1" applyBorder="1" applyAlignment="1" applyProtection="1">
      <alignment horizontal="center" vertical="center" wrapText="1"/>
      <protection locked="0"/>
    </xf>
    <xf numFmtId="49" fontId="4" fillId="0" borderId="61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left" vertical="center" wrapText="1"/>
    </xf>
    <xf numFmtId="0" fontId="20" fillId="0" borderId="80" xfId="0" applyFont="1" applyBorder="1" applyAlignment="1">
      <alignment horizontal="left" vertical="center" wrapText="1"/>
    </xf>
    <xf numFmtId="49" fontId="4" fillId="0" borderId="108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  <xf numFmtId="49" fontId="4" fillId="0" borderId="107" xfId="0" applyNumberFormat="1" applyFont="1" applyBorder="1" applyAlignment="1" applyProtection="1">
      <alignment horizontal="center" vertical="center"/>
      <protection locked="0"/>
    </xf>
    <xf numFmtId="164" fontId="17" fillId="0" borderId="21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89" xfId="0" applyNumberFormat="1" applyFont="1" applyBorder="1" applyAlignment="1" applyProtection="1">
      <alignment horizontal="center" vertical="center"/>
      <protection locked="0"/>
    </xf>
    <xf numFmtId="49" fontId="4" fillId="0" borderId="67" xfId="0" applyNumberFormat="1" applyFont="1" applyBorder="1" applyAlignment="1" applyProtection="1">
      <alignment horizontal="center" vertical="center"/>
      <protection locked="0"/>
    </xf>
    <xf numFmtId="49" fontId="4" fillId="0" borderId="90" xfId="0" applyNumberFormat="1" applyFont="1" applyBorder="1" applyAlignment="1" applyProtection="1">
      <alignment horizontal="center" vertical="center"/>
      <protection locked="0"/>
    </xf>
    <xf numFmtId="49" fontId="4" fillId="0" borderId="91" xfId="0" applyNumberFormat="1" applyFont="1" applyBorder="1" applyAlignment="1" applyProtection="1">
      <alignment horizontal="center" vertical="center"/>
      <protection locked="0"/>
    </xf>
    <xf numFmtId="49" fontId="4" fillId="0" borderId="64" xfId="0" applyNumberFormat="1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4" fillId="0" borderId="92" xfId="0" applyNumberFormat="1" applyFont="1" applyBorder="1" applyAlignment="1" applyProtection="1">
      <alignment horizontal="center" vertical="center"/>
      <protection locked="0"/>
    </xf>
    <xf numFmtId="0" fontId="20" fillId="0" borderId="86" xfId="0" applyFont="1" applyBorder="1" applyAlignment="1">
      <alignment horizontal="left" vertical="center" wrapText="1"/>
    </xf>
    <xf numFmtId="0" fontId="20" fillId="0" borderId="88" xfId="0" applyFont="1" applyBorder="1" applyAlignment="1">
      <alignment horizontal="left" vertical="center" wrapText="1"/>
    </xf>
    <xf numFmtId="49" fontId="4" fillId="0" borderId="9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19" fillId="0" borderId="49" xfId="0" applyNumberFormat="1" applyFont="1" applyBorder="1" applyAlignment="1">
      <alignment horizontal="center" vertical="center"/>
    </xf>
    <xf numFmtId="165" fontId="19" fillId="0" borderId="5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19" fillId="0" borderId="52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0" borderId="68" xfId="0" applyFont="1" applyBorder="1" applyAlignment="1">
      <alignment horizontal="left" vertical="center"/>
    </xf>
    <xf numFmtId="0" fontId="19" fillId="0" borderId="81" xfId="0" applyFont="1" applyBorder="1" applyAlignment="1">
      <alignment horizontal="left" vertical="center"/>
    </xf>
    <xf numFmtId="49" fontId="4" fillId="0" borderId="94" xfId="0" applyNumberFormat="1" applyFont="1" applyBorder="1" applyAlignment="1" applyProtection="1">
      <alignment horizontal="center" vertical="center"/>
      <protection locked="0"/>
    </xf>
    <xf numFmtId="49" fontId="4" fillId="0" borderId="62" xfId="0" applyNumberFormat="1" applyFont="1" applyBorder="1" applyAlignment="1" applyProtection="1">
      <alignment horizontal="center" vertical="center"/>
      <protection locked="0"/>
    </xf>
    <xf numFmtId="49" fontId="4" fillId="0" borderId="95" xfId="0" applyNumberFormat="1" applyFont="1" applyBorder="1" applyAlignment="1" applyProtection="1">
      <alignment horizontal="center" vertical="center"/>
      <protection locked="0"/>
    </xf>
    <xf numFmtId="0" fontId="20" fillId="0" borderId="86" xfId="0" applyFont="1" applyBorder="1" applyAlignment="1">
      <alignment horizontal="left" vertical="center"/>
    </xf>
    <xf numFmtId="0" fontId="20" fillId="0" borderId="88" xfId="0" applyFont="1" applyBorder="1" applyAlignment="1">
      <alignment horizontal="left" vertical="center"/>
    </xf>
    <xf numFmtId="49" fontId="4" fillId="0" borderId="62" xfId="0" applyNumberFormat="1" applyFont="1" applyBorder="1" applyAlignment="1" applyProtection="1">
      <alignment horizontal="center" vertical="top"/>
      <protection locked="0"/>
    </xf>
    <xf numFmtId="49" fontId="4" fillId="0" borderId="63" xfId="0" applyNumberFormat="1" applyFont="1" applyBorder="1" applyAlignment="1" applyProtection="1">
      <alignment horizontal="center" vertical="top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0" fillId="0" borderId="71" xfId="0" applyBorder="1"/>
    <xf numFmtId="0" fontId="24" fillId="0" borderId="16" xfId="0" applyFont="1" applyBorder="1" applyAlignment="1">
      <alignment horizontal="center" vertical="center" wrapText="1"/>
    </xf>
    <xf numFmtId="0" fontId="0" fillId="0" borderId="72" xfId="0" applyBorder="1"/>
    <xf numFmtId="164" fontId="14" fillId="0" borderId="20" xfId="0" applyNumberFormat="1" applyFont="1" applyBorder="1" applyAlignment="1">
      <alignment horizontal="center" vertical="center"/>
    </xf>
    <xf numFmtId="164" fontId="14" fillId="0" borderId="7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58" xfId="0" applyNumberFormat="1" applyFont="1" applyBorder="1" applyAlignment="1" applyProtection="1">
      <alignment horizontal="center" vertical="center"/>
      <protection locked="0"/>
    </xf>
    <xf numFmtId="49" fontId="4" fillId="0" borderId="109" xfId="0" applyNumberFormat="1" applyFont="1" applyBorder="1" applyAlignment="1" applyProtection="1">
      <alignment horizontal="center" vertical="center"/>
      <protection locked="0"/>
    </xf>
    <xf numFmtId="49" fontId="4" fillId="0" borderId="110" xfId="0" applyNumberFormat="1" applyFont="1" applyBorder="1" applyAlignment="1" applyProtection="1">
      <alignment horizontal="center" vertical="center"/>
      <protection locked="0"/>
    </xf>
    <xf numFmtId="49" fontId="4" fillId="0" borderId="111" xfId="0" applyNumberFormat="1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40" xfId="0" applyFont="1" applyBorder="1" applyAlignment="1" applyProtection="1">
      <alignment horizontal="center" vertical="center"/>
      <protection locked="0"/>
    </xf>
    <xf numFmtId="0" fontId="43" fillId="0" borderId="86" xfId="0" applyFont="1" applyBorder="1" applyAlignment="1">
      <alignment horizontal="center" vertical="center" wrapText="1"/>
    </xf>
    <xf numFmtId="0" fontId="43" fillId="0" borderId="105" xfId="0" applyFont="1" applyBorder="1" applyAlignment="1">
      <alignment horizontal="center" vertical="center" wrapText="1"/>
    </xf>
    <xf numFmtId="0" fontId="43" fillId="0" borderId="97" xfId="0" applyFont="1" applyBorder="1" applyAlignment="1">
      <alignment horizontal="center" vertical="center" wrapText="1"/>
    </xf>
    <xf numFmtId="0" fontId="43" fillId="0" borderId="106" xfId="0" applyFont="1" applyBorder="1" applyAlignment="1">
      <alignment horizontal="center" vertical="center" wrapText="1"/>
    </xf>
    <xf numFmtId="0" fontId="39" fillId="0" borderId="101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0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104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42" fillId="0" borderId="82" xfId="0" applyFont="1" applyBorder="1" applyAlignment="1" applyProtection="1">
      <alignment horizontal="center" vertical="center"/>
      <protection locked="0"/>
    </xf>
    <xf numFmtId="0" fontId="12" fillId="2" borderId="98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28" fillId="0" borderId="12" xfId="0" applyFont="1" applyBorder="1" applyAlignment="1" applyProtection="1">
      <alignment horizontal="center" vertical="center"/>
      <protection locked="0"/>
    </xf>
    <xf numFmtId="11" fontId="12" fillId="2" borderId="98" xfId="0" applyNumberFormat="1" applyFont="1" applyFill="1" applyBorder="1" applyAlignment="1">
      <alignment horizontal="center" vertical="center"/>
    </xf>
    <xf numFmtId="11" fontId="12" fillId="2" borderId="99" xfId="0" applyNumberFormat="1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 wrapText="1"/>
    </xf>
    <xf numFmtId="0" fontId="12" fillId="2" borderId="99" xfId="0" applyFont="1" applyFill="1" applyBorder="1" applyAlignment="1">
      <alignment horizontal="center" vertical="center" wrapText="1"/>
    </xf>
    <xf numFmtId="0" fontId="11" fillId="2" borderId="98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0" fillId="0" borderId="68" xfId="0" applyFont="1" applyBorder="1" applyAlignment="1">
      <alignment horizontal="left" vertical="center"/>
    </xf>
    <xf numFmtId="0" fontId="20" fillId="0" borderId="81" xfId="0" applyFont="1" applyBorder="1" applyAlignment="1">
      <alignment horizontal="left" vertical="center"/>
    </xf>
  </cellXfs>
  <cellStyles count="1">
    <cellStyle name="Normálna" xfId="0" builtinId="0"/>
  </cellStyles>
  <dxfs count="1">
    <dxf>
      <fill>
        <patternFill patternType="gray0625">
          <fgColor auto="1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1397264</xdr:colOff>
      <xdr:row>0</xdr:row>
      <xdr:rowOff>169631</xdr:rowOff>
    </xdr:from>
    <xdr:to>
      <xdr:col>6</xdr:col>
      <xdr:colOff>186856</xdr:colOff>
      <xdr:row>1</xdr:row>
      <xdr:rowOff>146748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33DF01AF-2467-45CF-9918-0BDAEA67F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7978" y="169631"/>
          <a:ext cx="1584499" cy="1011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showGridLines="0" tabSelected="1" topLeftCell="A28" zoomScale="70" zoomScaleNormal="70" workbookViewId="0">
      <selection activeCell="I30" sqref="I30"/>
    </sheetView>
  </sheetViews>
  <sheetFormatPr defaultColWidth="9.140625" defaultRowHeight="15"/>
  <cols>
    <col min="1" max="1" width="3.28515625" customWidth="1"/>
    <col min="2" max="2" width="10.7109375" customWidth="1"/>
    <col min="3" max="3" width="40.7109375" customWidth="1"/>
    <col min="4" max="4" width="22.7109375" customWidth="1"/>
    <col min="5" max="5" width="20.7109375" style="96" customWidth="1"/>
    <col min="6" max="6" width="20.7109375" customWidth="1"/>
    <col min="7" max="7" width="16.5703125" customWidth="1"/>
    <col min="8" max="8" width="27" customWidth="1"/>
    <col min="9" max="10" width="25.7109375" customWidth="1"/>
    <col min="11" max="11" width="3.28515625" customWidth="1"/>
  </cols>
  <sheetData>
    <row r="1" spans="1:11" ht="81" customHeight="1" thickTop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s="3" customFormat="1" ht="70.5" customHeight="1">
      <c r="A2" s="1"/>
      <c r="B2" s="158" t="s">
        <v>78</v>
      </c>
      <c r="C2" s="158"/>
      <c r="D2" s="158"/>
      <c r="E2" s="158"/>
      <c r="F2" s="158"/>
      <c r="G2" s="158"/>
      <c r="H2" s="158"/>
      <c r="I2" s="158"/>
      <c r="J2" s="158"/>
      <c r="K2" s="2"/>
    </row>
    <row r="3" spans="1:11" s="3" customFormat="1" ht="30" customHeight="1" thickBot="1">
      <c r="A3" s="1"/>
      <c r="B3" s="14" t="s">
        <v>45</v>
      </c>
      <c r="C3" s="14"/>
      <c r="E3" s="90"/>
      <c r="K3" s="2"/>
    </row>
    <row r="4" spans="1:11" s="3" customFormat="1" ht="30" customHeight="1">
      <c r="A4" s="1"/>
      <c r="B4" s="159" t="s">
        <v>46</v>
      </c>
      <c r="C4" s="160"/>
      <c r="D4" s="160"/>
      <c r="E4" s="91"/>
      <c r="F4" s="15"/>
      <c r="G4" s="15"/>
      <c r="H4" s="37" t="s">
        <v>49</v>
      </c>
      <c r="I4" s="166">
        <v>421948091936</v>
      </c>
      <c r="J4" s="167"/>
      <c r="K4" s="2"/>
    </row>
    <row r="5" spans="1:11" s="3" customFormat="1" ht="20.100000000000001" customHeight="1">
      <c r="A5" s="1"/>
      <c r="B5" s="161" t="s">
        <v>47</v>
      </c>
      <c r="C5" s="162"/>
      <c r="D5" s="162"/>
      <c r="E5" s="92"/>
      <c r="H5" s="38" t="s">
        <v>49</v>
      </c>
      <c r="I5" s="168">
        <v>421911954667</v>
      </c>
      <c r="J5" s="169"/>
      <c r="K5" s="2"/>
    </row>
    <row r="6" spans="1:11" s="3" customFormat="1" ht="20.100000000000001" customHeight="1" thickBot="1">
      <c r="A6" s="1"/>
      <c r="B6" s="163" t="s">
        <v>48</v>
      </c>
      <c r="C6" s="164"/>
      <c r="D6" s="164"/>
      <c r="E6" s="93"/>
      <c r="F6" s="16"/>
      <c r="G6" s="16"/>
      <c r="H6" s="39" t="s">
        <v>50</v>
      </c>
      <c r="I6" s="170" t="s">
        <v>79</v>
      </c>
      <c r="J6" s="171"/>
      <c r="K6" s="2"/>
    </row>
    <row r="7" spans="1:11" s="3" customFormat="1" ht="35.1" customHeight="1">
      <c r="A7" s="1"/>
      <c r="E7" s="90"/>
      <c r="K7" s="2"/>
    </row>
    <row r="8" spans="1:11" s="3" customFormat="1" ht="23.25" customHeight="1">
      <c r="A8" s="1"/>
      <c r="B8" s="165" t="s">
        <v>51</v>
      </c>
      <c r="C8" s="165"/>
      <c r="D8" s="165"/>
      <c r="E8" s="165"/>
      <c r="F8" s="165"/>
      <c r="H8" s="165" t="s">
        <v>56</v>
      </c>
      <c r="I8" s="165"/>
      <c r="J8" s="165"/>
      <c r="K8" s="2"/>
    </row>
    <row r="9" spans="1:11" s="3" customFormat="1" ht="20.100000000000001" customHeight="1" thickBot="1">
      <c r="A9" s="1"/>
      <c r="D9" s="16"/>
      <c r="E9" s="94"/>
      <c r="F9" s="16"/>
      <c r="H9" s="172" t="s">
        <v>57</v>
      </c>
      <c r="I9" s="172"/>
      <c r="K9" s="2"/>
    </row>
    <row r="10" spans="1:11" s="3" customFormat="1" ht="20.100000000000001" customHeight="1">
      <c r="A10" s="1"/>
      <c r="B10" s="151" t="s">
        <v>52</v>
      </c>
      <c r="C10" s="152"/>
      <c r="D10" s="203"/>
      <c r="E10" s="204"/>
      <c r="F10" s="205"/>
      <c r="H10" s="34" t="s">
        <v>58</v>
      </c>
      <c r="I10" s="201"/>
      <c r="J10" s="202"/>
      <c r="K10" s="2"/>
    </row>
    <row r="11" spans="1:11" s="6" customFormat="1" ht="20.100000000000001" customHeight="1">
      <c r="A11" s="4"/>
      <c r="B11" s="125" t="s">
        <v>53</v>
      </c>
      <c r="C11" s="126"/>
      <c r="D11" s="131"/>
      <c r="E11" s="132"/>
      <c r="F11" s="133"/>
      <c r="H11" s="35" t="s">
        <v>53</v>
      </c>
      <c r="I11" s="127"/>
      <c r="J11" s="128"/>
      <c r="K11" s="5"/>
    </row>
    <row r="12" spans="1:11" s="3" customFormat="1" ht="20.100000000000001" customHeight="1">
      <c r="A12" s="1"/>
      <c r="B12" s="129" t="s">
        <v>54</v>
      </c>
      <c r="C12" s="130"/>
      <c r="D12" s="131"/>
      <c r="E12" s="132"/>
      <c r="F12" s="133"/>
      <c r="H12" s="36" t="s">
        <v>54</v>
      </c>
      <c r="I12" s="132"/>
      <c r="J12" s="136"/>
      <c r="K12" s="2"/>
    </row>
    <row r="13" spans="1:11" s="6" customFormat="1" ht="20.100000000000001" customHeight="1">
      <c r="A13" s="4"/>
      <c r="B13" s="125" t="s">
        <v>55</v>
      </c>
      <c r="C13" s="126"/>
      <c r="D13" s="131"/>
      <c r="E13" s="132"/>
      <c r="F13" s="133"/>
      <c r="H13" s="35" t="s">
        <v>59</v>
      </c>
      <c r="I13" s="127"/>
      <c r="J13" s="128"/>
      <c r="K13" s="5"/>
    </row>
    <row r="14" spans="1:11" s="3" customFormat="1" ht="20.100000000000001" customHeight="1">
      <c r="A14" s="1"/>
      <c r="B14" s="155" t="s">
        <v>80</v>
      </c>
      <c r="C14" s="156"/>
      <c r="D14" s="131"/>
      <c r="E14" s="132"/>
      <c r="F14" s="133"/>
      <c r="H14" s="36" t="s">
        <v>60</v>
      </c>
      <c r="I14" s="132"/>
      <c r="J14" s="136"/>
      <c r="K14" s="2"/>
    </row>
    <row r="15" spans="1:11" s="3" customFormat="1" ht="20.100000000000001" customHeight="1" thickBot="1">
      <c r="A15" s="1"/>
      <c r="B15" s="173" t="s">
        <v>91</v>
      </c>
      <c r="C15" s="174"/>
      <c r="D15" s="175"/>
      <c r="E15" s="176"/>
      <c r="F15" s="177"/>
      <c r="H15" s="36" t="s">
        <v>61</v>
      </c>
      <c r="I15" s="132"/>
      <c r="J15" s="136"/>
      <c r="K15" s="2"/>
    </row>
    <row r="16" spans="1:11" s="3" customFormat="1" ht="20.100000000000001" customHeight="1" thickBot="1">
      <c r="A16" s="1"/>
      <c r="E16" s="90"/>
      <c r="H16" s="83" t="s">
        <v>62</v>
      </c>
      <c r="I16" s="180"/>
      <c r="J16" s="181"/>
      <c r="K16" s="2"/>
    </row>
    <row r="17" spans="1:11" s="3" customFormat="1" ht="20.100000000000001" customHeight="1" thickBot="1">
      <c r="A17" s="1"/>
      <c r="B17" s="200" t="s">
        <v>63</v>
      </c>
      <c r="C17" s="200"/>
      <c r="D17" s="200"/>
      <c r="E17" s="92"/>
      <c r="I17" s="120"/>
      <c r="J17" s="120"/>
      <c r="K17" s="2"/>
    </row>
    <row r="18" spans="1:11" s="3" customFormat="1" ht="20.100000000000001" customHeight="1">
      <c r="A18" s="1"/>
      <c r="B18" s="151" t="s">
        <v>65</v>
      </c>
      <c r="C18" s="152"/>
      <c r="D18" s="154"/>
      <c r="E18" s="146"/>
      <c r="F18" s="147"/>
      <c r="G18" s="85"/>
      <c r="H18" s="34" t="s">
        <v>83</v>
      </c>
      <c r="I18" s="146"/>
      <c r="J18" s="147"/>
      <c r="K18" s="2"/>
    </row>
    <row r="19" spans="1:11" s="3" customFormat="1" ht="20.100000000000001" customHeight="1">
      <c r="A19" s="1"/>
      <c r="B19" s="125" t="s">
        <v>67</v>
      </c>
      <c r="C19" s="126"/>
      <c r="D19" s="132"/>
      <c r="E19" s="148"/>
      <c r="F19" s="136"/>
      <c r="G19" s="85"/>
      <c r="H19" s="86" t="s">
        <v>84</v>
      </c>
      <c r="I19" s="148"/>
      <c r="J19" s="136"/>
      <c r="K19" s="2"/>
    </row>
    <row r="20" spans="1:11" s="3" customFormat="1" ht="20.100000000000001" customHeight="1">
      <c r="A20" s="1"/>
      <c r="B20" s="178" t="s">
        <v>64</v>
      </c>
      <c r="C20" s="179"/>
      <c r="D20" s="131"/>
      <c r="E20" s="132"/>
      <c r="F20" s="133"/>
      <c r="G20" s="85"/>
      <c r="H20" s="86" t="s">
        <v>69</v>
      </c>
      <c r="I20" s="149"/>
      <c r="J20" s="150"/>
      <c r="K20" s="2"/>
    </row>
    <row r="21" spans="1:11" s="3" customFormat="1" ht="20.100000000000001" customHeight="1">
      <c r="A21" s="1"/>
      <c r="B21" s="178" t="s">
        <v>66</v>
      </c>
      <c r="C21" s="179"/>
      <c r="D21" s="131"/>
      <c r="E21" s="132"/>
      <c r="F21" s="133"/>
      <c r="G21" s="82"/>
      <c r="H21" s="86" t="s">
        <v>81</v>
      </c>
      <c r="I21" s="157"/>
      <c r="J21" s="150"/>
      <c r="K21" s="2"/>
    </row>
    <row r="22" spans="1:11" s="3" customFormat="1" ht="20.100000000000001" customHeight="1" thickBot="1">
      <c r="A22" s="1"/>
      <c r="B22" s="245" t="s">
        <v>68</v>
      </c>
      <c r="C22" s="246"/>
      <c r="D22" s="175"/>
      <c r="E22" s="176"/>
      <c r="F22" s="177"/>
      <c r="H22" s="84" t="s">
        <v>82</v>
      </c>
      <c r="I22" s="175"/>
      <c r="J22" s="177"/>
      <c r="K22" s="2"/>
    </row>
    <row r="23" spans="1:11" s="3" customFormat="1" ht="20.100000000000001" customHeight="1">
      <c r="A23" s="1"/>
      <c r="E23" s="90"/>
      <c r="K23" s="2"/>
    </row>
    <row r="24" spans="1:11" s="3" customFormat="1" ht="24" customHeight="1">
      <c r="A24" s="1"/>
      <c r="B24" s="153" t="s">
        <v>85</v>
      </c>
      <c r="C24" s="153"/>
      <c r="D24" s="153"/>
      <c r="E24" s="153"/>
      <c r="F24" s="153"/>
      <c r="G24" s="153"/>
      <c r="H24" s="153"/>
      <c r="I24" s="153"/>
      <c r="J24" s="153"/>
      <c r="K24" s="2"/>
    </row>
    <row r="25" spans="1:11" ht="20.100000000000001" customHeight="1">
      <c r="A25" s="9"/>
      <c r="B25" s="188" t="s">
        <v>70</v>
      </c>
      <c r="C25" s="188"/>
      <c r="D25" s="188"/>
      <c r="E25" s="188"/>
      <c r="F25" s="188"/>
      <c r="G25" s="188"/>
      <c r="H25" s="188"/>
      <c r="I25" s="188"/>
      <c r="J25" s="188"/>
      <c r="K25" s="10"/>
    </row>
    <row r="26" spans="1:11" ht="20.100000000000001" customHeight="1">
      <c r="A26" s="9"/>
      <c r="B26" s="81"/>
      <c r="C26" s="81"/>
      <c r="D26" s="81"/>
      <c r="E26" s="95"/>
      <c r="F26" s="81"/>
      <c r="G26" s="81"/>
      <c r="H26" s="81"/>
      <c r="I26" s="81"/>
      <c r="J26" s="81"/>
      <c r="K26" s="10"/>
    </row>
    <row r="27" spans="1:11" ht="15.75" thickBot="1">
      <c r="A27" s="9"/>
      <c r="K27" s="10"/>
    </row>
    <row r="28" spans="1:11" ht="27.75" customHeight="1" thickTop="1" thickBot="1">
      <c r="A28" s="9"/>
      <c r="B28" s="137" t="s">
        <v>43</v>
      </c>
      <c r="C28" s="138"/>
      <c r="D28" s="138"/>
      <c r="E28" s="138"/>
      <c r="F28" s="138"/>
      <c r="G28" s="139"/>
      <c r="H28" s="242" t="s">
        <v>72</v>
      </c>
      <c r="I28" s="243"/>
      <c r="J28" s="244"/>
      <c r="K28" s="10"/>
    </row>
    <row r="29" spans="1:11" ht="21" customHeight="1" thickTop="1" thickBot="1">
      <c r="A29" s="9"/>
      <c r="B29" s="140"/>
      <c r="C29" s="141"/>
      <c r="D29" s="141"/>
      <c r="E29" s="141"/>
      <c r="F29" s="141"/>
      <c r="G29" s="142"/>
      <c r="H29" s="239" t="s">
        <v>44</v>
      </c>
      <c r="I29" s="240"/>
      <c r="J29" s="241"/>
      <c r="K29" s="10"/>
    </row>
    <row r="30" spans="1:11" ht="37.5" customHeight="1" thickTop="1" thickBot="1">
      <c r="A30" s="9"/>
      <c r="B30" s="143"/>
      <c r="C30" s="144"/>
      <c r="D30" s="144"/>
      <c r="E30" s="144"/>
      <c r="F30" s="144"/>
      <c r="G30" s="145"/>
      <c r="H30" s="123"/>
      <c r="I30" s="121"/>
      <c r="J30" s="121"/>
      <c r="K30" s="10"/>
    </row>
    <row r="31" spans="1:11" ht="66.75" customHeight="1" thickTop="1" thickBot="1">
      <c r="A31" s="9"/>
      <c r="B31" s="235" t="s">
        <v>71</v>
      </c>
      <c r="C31" s="237" t="s">
        <v>40</v>
      </c>
      <c r="D31" s="228" t="s">
        <v>41</v>
      </c>
      <c r="E31" s="222" t="s">
        <v>90</v>
      </c>
      <c r="F31" s="223"/>
      <c r="G31" s="231" t="s">
        <v>39</v>
      </c>
      <c r="H31" s="228" t="s">
        <v>38</v>
      </c>
      <c r="I31" s="233" t="s">
        <v>42</v>
      </c>
      <c r="J31" s="233" t="s">
        <v>77</v>
      </c>
      <c r="K31" s="10"/>
    </row>
    <row r="32" spans="1:11" ht="26.25" customHeight="1" thickTop="1" thickBot="1">
      <c r="A32" s="9"/>
      <c r="B32" s="236"/>
      <c r="C32" s="238"/>
      <c r="D32" s="229"/>
      <c r="E32" s="97" t="s">
        <v>87</v>
      </c>
      <c r="F32" s="89" t="s">
        <v>88</v>
      </c>
      <c r="G32" s="232"/>
      <c r="H32" s="229"/>
      <c r="I32" s="234"/>
      <c r="J32" s="234"/>
      <c r="K32" s="10"/>
    </row>
    <row r="33" spans="1:11" ht="76.5" thickTop="1" thickBot="1">
      <c r="A33" s="9"/>
      <c r="B33" s="46" t="s">
        <v>73</v>
      </c>
      <c r="C33" s="19" t="s">
        <v>89</v>
      </c>
      <c r="D33" s="40" t="s">
        <v>0</v>
      </c>
      <c r="E33" s="224"/>
      <c r="F33" s="225"/>
      <c r="G33" s="104" t="str">
        <f>IF(E33="x", IF(I30="x",I33,IF(H30="x",H33,IF(J30="x",J33,"Chýba kategória"))),"_")</f>
        <v>_</v>
      </c>
      <c r="H33" s="64">
        <v>144.9</v>
      </c>
      <c r="I33" s="64">
        <v>192.5</v>
      </c>
      <c r="J33" s="64">
        <v>247</v>
      </c>
      <c r="K33" s="10"/>
    </row>
    <row r="34" spans="1:11" ht="38.25" thickTop="1">
      <c r="A34" s="9"/>
      <c r="B34" s="47" t="s">
        <v>73</v>
      </c>
      <c r="C34" s="20" t="s">
        <v>1</v>
      </c>
      <c r="D34" s="41" t="s">
        <v>2</v>
      </c>
      <c r="E34" s="219"/>
      <c r="F34" s="220"/>
      <c r="G34" s="220"/>
      <c r="H34" s="220"/>
      <c r="I34" s="220"/>
      <c r="J34" s="221"/>
      <c r="K34" s="10"/>
    </row>
    <row r="35" spans="1:11" ht="23.25">
      <c r="A35" s="9"/>
      <c r="B35" s="47" t="s">
        <v>73</v>
      </c>
      <c r="C35" s="21" t="s">
        <v>86</v>
      </c>
      <c r="D35" s="42" t="s">
        <v>3</v>
      </c>
      <c r="E35" s="230"/>
      <c r="F35" s="209"/>
      <c r="G35" s="105" t="str">
        <f>IF(E35="x", IF(I30="x",I35,IF(H30="x",H35,IF(J30="x",J35,"Chýba kategória"))),"_")</f>
        <v>_</v>
      </c>
      <c r="H35" s="56">
        <v>53.3</v>
      </c>
      <c r="I35" s="57">
        <v>75</v>
      </c>
      <c r="J35" s="67">
        <v>93.8</v>
      </c>
      <c r="K35" s="10"/>
    </row>
    <row r="36" spans="1:11" ht="23.25">
      <c r="A36" s="9"/>
      <c r="B36" s="47" t="s">
        <v>73</v>
      </c>
      <c r="C36" s="22" t="s">
        <v>4</v>
      </c>
      <c r="D36" s="42" t="s">
        <v>5</v>
      </c>
      <c r="E36" s="112"/>
      <c r="F36" s="122"/>
      <c r="G36" s="106" t="str">
        <f>IF(E36="x",IF(H30="x",H36,IF(I30="x",I36,IF(J30="x",J36,"_"))),IF(F36="x",IF(H30="x",H36*2,IF(I30="x",I36*2,IF(J30="x",J36*2,"_"))),"_"))</f>
        <v>_</v>
      </c>
      <c r="H36" s="57">
        <v>31.3</v>
      </c>
      <c r="I36" s="57">
        <v>37.5</v>
      </c>
      <c r="J36" s="67">
        <v>50</v>
      </c>
      <c r="K36" s="10"/>
    </row>
    <row r="37" spans="1:11" ht="23.25">
      <c r="A37" s="9"/>
      <c r="B37" s="47" t="s">
        <v>73</v>
      </c>
      <c r="C37" s="21" t="s">
        <v>6</v>
      </c>
      <c r="D37" s="42" t="s">
        <v>7</v>
      </c>
      <c r="E37" s="230"/>
      <c r="F37" s="209"/>
      <c r="G37" s="106" t="str">
        <f>IF(E37="x", IF(I30="x",I37,IF(H30="x",H37,IF(J30="x",J37,"Chýba kategória"))),"_")</f>
        <v>_</v>
      </c>
      <c r="H37" s="57">
        <v>31.3</v>
      </c>
      <c r="I37" s="57">
        <v>37.5</v>
      </c>
      <c r="J37" s="67">
        <v>50</v>
      </c>
      <c r="K37" s="10"/>
    </row>
    <row r="38" spans="1:11" ht="23.25">
      <c r="A38" s="9"/>
      <c r="B38" s="47" t="s">
        <v>73</v>
      </c>
      <c r="C38" s="22" t="s">
        <v>8</v>
      </c>
      <c r="D38" s="42" t="s">
        <v>9</v>
      </c>
      <c r="E38" s="208"/>
      <c r="F38" s="209"/>
      <c r="G38" s="106" t="str">
        <f>IF(E38="x", IF(I30="x",I38,IF(H30="x",H38,IF(J30="x",J38,"Chýba kategória"))),"_")</f>
        <v>_</v>
      </c>
      <c r="H38" s="57">
        <v>31.3</v>
      </c>
      <c r="I38" s="57">
        <v>37.5</v>
      </c>
      <c r="J38" s="67">
        <v>50</v>
      </c>
      <c r="K38" s="10"/>
    </row>
    <row r="39" spans="1:11" ht="24" thickBot="1">
      <c r="A39" s="9"/>
      <c r="B39" s="48" t="s">
        <v>73</v>
      </c>
      <c r="C39" s="23" t="s">
        <v>10</v>
      </c>
      <c r="D39" s="43" t="s">
        <v>11</v>
      </c>
      <c r="E39" s="110"/>
      <c r="F39" s="111"/>
      <c r="G39" s="106" t="str">
        <f>IF(E39="x",IF(H30="x",H39,IF(I30="x",I39,IF(J30="x",J39,"_"))),IF(F39="x",IF(H30="x",H39*2,IF(I30="x",I39*2,IF(J30="x",J39*2,"_"))),"_"))</f>
        <v>_</v>
      </c>
      <c r="H39" s="58">
        <v>36.9</v>
      </c>
      <c r="I39" s="65">
        <v>54.7</v>
      </c>
      <c r="J39" s="68">
        <v>72.5</v>
      </c>
      <c r="K39" s="10"/>
    </row>
    <row r="40" spans="1:11" ht="57.75" thickTop="1" thickBot="1">
      <c r="A40" s="9"/>
      <c r="B40" s="49" t="s">
        <v>74</v>
      </c>
      <c r="C40" s="24" t="s">
        <v>75</v>
      </c>
      <c r="D40" s="40" t="s">
        <v>12</v>
      </c>
      <c r="E40" s="226"/>
      <c r="F40" s="227"/>
      <c r="G40" s="107" t="str">
        <f>IF(E40="x", IF(I30="x",I40,IF(J30="x",J40,"Chýba kategória")),"_")</f>
        <v>_</v>
      </c>
      <c r="H40" s="66"/>
      <c r="I40" s="64">
        <v>408.5</v>
      </c>
      <c r="J40" s="64">
        <v>519</v>
      </c>
      <c r="K40" s="10"/>
    </row>
    <row r="41" spans="1:11" ht="38.25" thickTop="1">
      <c r="A41" s="9"/>
      <c r="B41" s="46" t="s">
        <v>74</v>
      </c>
      <c r="C41" s="20" t="s">
        <v>13</v>
      </c>
      <c r="D41" s="41" t="s">
        <v>14</v>
      </c>
      <c r="E41" s="219"/>
      <c r="F41" s="220"/>
      <c r="G41" s="220"/>
      <c r="H41" s="220"/>
      <c r="I41" s="220"/>
      <c r="J41" s="221"/>
      <c r="K41" s="10"/>
    </row>
    <row r="42" spans="1:11" ht="23.25">
      <c r="A42" s="9"/>
      <c r="B42" s="47" t="s">
        <v>73</v>
      </c>
      <c r="C42" s="25" t="s">
        <v>15</v>
      </c>
      <c r="D42" s="42" t="s">
        <v>16</v>
      </c>
      <c r="E42" s="109"/>
      <c r="F42" s="112"/>
      <c r="G42" s="106" t="str">
        <f>IF(E42="x",IF(H30="x",H42,IF(I30="x",I42,IF(J30="x",J42,"_"))),IF(F42="x",IF(H30="x",H42*2,IF(I30="x",I42*2,IF(J30="x",J42*2,"_"))),"_"))</f>
        <v>_</v>
      </c>
      <c r="H42" s="72">
        <v>82</v>
      </c>
      <c r="I42" s="57">
        <v>91.5</v>
      </c>
      <c r="J42" s="67">
        <v>117.7</v>
      </c>
      <c r="K42" s="10"/>
    </row>
    <row r="43" spans="1:11" ht="23.25" customHeight="1">
      <c r="A43" s="9"/>
      <c r="B43" s="47" t="s">
        <v>74</v>
      </c>
      <c r="C43" s="21" t="s">
        <v>17</v>
      </c>
      <c r="D43" s="44" t="s">
        <v>18</v>
      </c>
      <c r="E43" s="113"/>
      <c r="F43" s="114"/>
      <c r="G43" s="106" t="str">
        <f>IF(E43="x",IF(H30="x","Zlá kategória",IF(I30="x",I43,IF(J30="x",J43,"_"))),IF(F43="x",IF(H30="x","Zlá kategória",IF(I30="x",I43*2,IF(J30="x",J43*2,"_"))),"_"))</f>
        <v>_</v>
      </c>
      <c r="H43" s="59"/>
      <c r="I43" s="57">
        <v>127.2</v>
      </c>
      <c r="J43" s="67">
        <v>168.7</v>
      </c>
      <c r="K43" s="10"/>
    </row>
    <row r="44" spans="1:11" ht="23.25" customHeight="1">
      <c r="A44" s="9"/>
      <c r="B44" s="47" t="s">
        <v>74</v>
      </c>
      <c r="C44" s="25" t="s">
        <v>19</v>
      </c>
      <c r="D44" s="42" t="s">
        <v>20</v>
      </c>
      <c r="E44" s="109"/>
      <c r="F44" s="112"/>
      <c r="G44" s="106" t="str">
        <f>IF(E44="x",IF(H30="x","Zlá kategória",IF(I30="x",I44,IF(J30="x",J44,"_"))),IF(F44="x",IF(H30="x","Zlá kategória",IF(I30="x",I44*2,IF(J30="x",J44*2,"_"))),"_"))</f>
        <v>_</v>
      </c>
      <c r="H44" s="60"/>
      <c r="I44" s="57">
        <v>114</v>
      </c>
      <c r="J44" s="67">
        <v>154.4</v>
      </c>
      <c r="K44" s="10"/>
    </row>
    <row r="45" spans="1:11" ht="23.25">
      <c r="A45" s="9"/>
      <c r="B45" s="47" t="s">
        <v>73</v>
      </c>
      <c r="C45" s="22" t="s">
        <v>21</v>
      </c>
      <c r="D45" s="44" t="s">
        <v>22</v>
      </c>
      <c r="E45" s="113"/>
      <c r="F45" s="114"/>
      <c r="G45" s="106" t="str">
        <f>IF(E45="x",IF(H30="x",H45,IF(I30="x",I45,IF(J30="x",J45,"_"))),IF(F45="x",IF(H30="x",H45*2,IF(I30="x",I45*2,IF(J30="x",J45*2,"_"))),"_"))</f>
        <v>_</v>
      </c>
      <c r="H45" s="72">
        <v>82</v>
      </c>
      <c r="I45" s="57">
        <v>116.4</v>
      </c>
      <c r="J45" s="67">
        <v>158</v>
      </c>
      <c r="K45" s="10"/>
    </row>
    <row r="46" spans="1:11" ht="23.25">
      <c r="A46" s="9"/>
      <c r="B46" s="47" t="s">
        <v>74</v>
      </c>
      <c r="C46" s="25" t="s">
        <v>23</v>
      </c>
      <c r="D46" s="42" t="s">
        <v>24</v>
      </c>
      <c r="E46" s="208"/>
      <c r="F46" s="209"/>
      <c r="G46" s="106" t="str">
        <f>IF(E46="x", IF(I30="x",I46,J46),"_")</f>
        <v>_</v>
      </c>
      <c r="H46" s="60"/>
      <c r="I46" s="57">
        <v>50</v>
      </c>
      <c r="J46" s="67">
        <v>62.5</v>
      </c>
      <c r="K46" s="10"/>
    </row>
    <row r="47" spans="1:11" ht="24" thickBot="1">
      <c r="A47" s="9"/>
      <c r="B47" s="50" t="s">
        <v>73</v>
      </c>
      <c r="C47" s="26" t="s">
        <v>25</v>
      </c>
      <c r="D47" s="43" t="s">
        <v>26</v>
      </c>
      <c r="E47" s="210"/>
      <c r="F47" s="211"/>
      <c r="G47" s="106" t="str">
        <f>IF(E47="x", IF(I30="x",I47,IF(H30="x",H47,IF(J30="x",J47,"Chýba kategória"))),"_")</f>
        <v>_</v>
      </c>
      <c r="H47" s="69">
        <v>35.700000000000003</v>
      </c>
      <c r="I47" s="70">
        <v>47.5</v>
      </c>
      <c r="J47" s="71">
        <v>59.4</v>
      </c>
      <c r="K47" s="10"/>
    </row>
    <row r="48" spans="1:11" ht="24.75" thickTop="1" thickBot="1">
      <c r="A48" s="9"/>
      <c r="B48" s="49"/>
      <c r="C48" s="27" t="s">
        <v>27</v>
      </c>
      <c r="D48" s="45"/>
      <c r="E48" s="115"/>
      <c r="F48" s="116"/>
      <c r="G48" s="61"/>
      <c r="H48" s="61"/>
      <c r="I48" s="61"/>
      <c r="J48" s="62"/>
      <c r="K48" s="10"/>
    </row>
    <row r="49" spans="1:15" ht="24.75" thickTop="1" thickBot="1">
      <c r="A49" s="9"/>
      <c r="B49" s="51" t="s">
        <v>74</v>
      </c>
      <c r="C49" s="28" t="s">
        <v>28</v>
      </c>
      <c r="D49" s="41" t="s">
        <v>29</v>
      </c>
      <c r="E49" s="117"/>
      <c r="F49" s="118"/>
      <c r="G49" s="106" t="str">
        <f>IF(E49="x",IF(H30="x","Zlá kategória",IF(I30="x",I49,IF(J30="x",J49,"_"))),IF(F49="x",IF(H30="x","Zlá kategória",IF(I30="x",I49*2,IF(J30="x",J49*2,"_"))),"_"))</f>
        <v>_</v>
      </c>
      <c r="H49" s="63"/>
      <c r="I49" s="54">
        <v>112.5</v>
      </c>
      <c r="J49" s="55">
        <v>150</v>
      </c>
      <c r="K49" s="10"/>
    </row>
    <row r="50" spans="1:15" ht="37.5">
      <c r="A50" s="9"/>
      <c r="B50" s="47" t="s">
        <v>73</v>
      </c>
      <c r="C50" s="21" t="s">
        <v>30</v>
      </c>
      <c r="D50" s="42" t="s">
        <v>31</v>
      </c>
      <c r="E50" s="109"/>
      <c r="F50" s="112"/>
      <c r="G50" s="108" t="str">
        <f>IF(E50="x",IF(H30="x",H50,IF(I30="x",I50,IF(J30="x",J50,"_"))),IF(F50="x",IF(H30="x",H50*2,IF(I30="x",I50*2,IF(J30="x",J50*2,"_"))),"_"))</f>
        <v>_</v>
      </c>
      <c r="H50" s="73">
        <v>91.5</v>
      </c>
      <c r="I50" s="73">
        <v>91.5</v>
      </c>
      <c r="J50" s="74">
        <v>117.7</v>
      </c>
      <c r="K50" s="10"/>
    </row>
    <row r="51" spans="1:15" ht="38.25" thickBot="1">
      <c r="A51" s="9"/>
      <c r="B51" s="47" t="s">
        <v>73</v>
      </c>
      <c r="C51" s="29" t="s">
        <v>32</v>
      </c>
      <c r="D51" s="43" t="s">
        <v>33</v>
      </c>
      <c r="E51" s="124"/>
      <c r="F51" s="119"/>
      <c r="G51" s="108" t="str">
        <f>IF(E51="x",IF(H30="x",H51,IF(I30="x",I51,IF(J30="x",J51,"_"))),IF(F51="x",IF(H30="x",H51*2,IF(I30="x",I51*2,IF(J30="x",J51*2,"_"))),"_"))</f>
        <v>_</v>
      </c>
      <c r="H51" s="72">
        <v>49.9</v>
      </c>
      <c r="I51" s="57">
        <v>59.4</v>
      </c>
      <c r="J51" s="67">
        <v>77.3</v>
      </c>
      <c r="K51" s="10"/>
    </row>
    <row r="52" spans="1:15" ht="21" customHeight="1" thickBot="1">
      <c r="A52" s="9"/>
      <c r="B52" s="47" t="s">
        <v>73</v>
      </c>
      <c r="C52" s="30" t="s">
        <v>34</v>
      </c>
      <c r="D52" s="43" t="s">
        <v>35</v>
      </c>
      <c r="E52" s="216"/>
      <c r="F52" s="217"/>
      <c r="G52" s="218"/>
      <c r="H52" s="75">
        <v>46.4</v>
      </c>
      <c r="I52" s="57">
        <v>59.4</v>
      </c>
      <c r="J52" s="76">
        <v>72.5</v>
      </c>
      <c r="K52" s="10"/>
    </row>
    <row r="53" spans="1:15" ht="21.75" customHeight="1" thickBot="1">
      <c r="A53" s="9"/>
      <c r="B53" s="103"/>
      <c r="C53" s="31" t="s">
        <v>36</v>
      </c>
      <c r="D53" s="42" t="s">
        <v>37</v>
      </c>
      <c r="E53" s="208"/>
      <c r="F53" s="209"/>
      <c r="G53" s="106" t="str">
        <f>IF(E53="x", IF(I30="x",I53,IF(H30="x",H53,IF(J30="x",J53,"Chýba kategória"))),"_")</f>
        <v>_</v>
      </c>
      <c r="H53" s="77">
        <v>100</v>
      </c>
      <c r="I53" s="78">
        <v>125</v>
      </c>
      <c r="J53" s="79">
        <v>157.5</v>
      </c>
      <c r="K53" s="10"/>
    </row>
    <row r="54" spans="1:15" ht="49.5" hidden="1" customHeight="1" thickTop="1">
      <c r="A54" s="9"/>
      <c r="B54" s="52"/>
      <c r="C54" s="189"/>
      <c r="D54" s="191"/>
      <c r="E54" s="212"/>
      <c r="F54" s="213"/>
      <c r="G54" s="193"/>
      <c r="H54" s="195"/>
      <c r="I54" s="196"/>
      <c r="J54" s="197"/>
      <c r="K54" s="10"/>
    </row>
    <row r="55" spans="1:15" ht="11.25" hidden="1" customHeight="1" thickBot="1">
      <c r="A55" s="9"/>
      <c r="B55" s="53"/>
      <c r="C55" s="190"/>
      <c r="D55" s="192"/>
      <c r="E55" s="214"/>
      <c r="F55" s="215"/>
      <c r="G55" s="194"/>
      <c r="H55" s="198"/>
      <c r="I55" s="199"/>
      <c r="J55" s="7"/>
      <c r="K55" s="10"/>
    </row>
    <row r="56" spans="1:15" ht="43.5" customHeight="1" thickTop="1" thickBot="1">
      <c r="A56" s="9"/>
      <c r="C56" s="185" t="s">
        <v>76</v>
      </c>
      <c r="D56" s="186"/>
      <c r="E56" s="98"/>
      <c r="F56" s="206" t="str">
        <f>IF(G33="FALSE","Zvoľte v hlavičke rozsahu objednávky kategóriu lietadla","")</f>
        <v/>
      </c>
      <c r="G56" s="207"/>
      <c r="H56" s="134">
        <f>SUM(G53,G49:G51,G42:G47,G35:G40,G33)</f>
        <v>0</v>
      </c>
      <c r="I56" s="135"/>
      <c r="J56" s="8"/>
      <c r="K56" s="10"/>
    </row>
    <row r="57" spans="1:15" ht="24.95" customHeight="1" thickTop="1">
      <c r="A57" s="9"/>
      <c r="C57" s="187"/>
      <c r="D57" s="187"/>
      <c r="E57" s="187"/>
      <c r="F57" s="187"/>
      <c r="G57" s="187"/>
      <c r="H57" s="187"/>
      <c r="I57" s="187"/>
      <c r="J57" s="32"/>
      <c r="K57" s="33"/>
      <c r="L57" s="32"/>
      <c r="M57" s="32"/>
      <c r="N57" s="32"/>
      <c r="O57" s="32"/>
    </row>
    <row r="58" spans="1:15" ht="18">
      <c r="A58" s="9"/>
      <c r="B58" s="87"/>
      <c r="C58" s="88"/>
      <c r="D58" s="88"/>
      <c r="E58" s="99"/>
      <c r="F58" s="88"/>
      <c r="G58" s="88"/>
      <c r="H58" s="88"/>
      <c r="I58" s="88"/>
      <c r="J58" s="32"/>
      <c r="K58" s="33"/>
      <c r="L58" s="32"/>
      <c r="M58" s="32"/>
      <c r="N58" s="32"/>
      <c r="O58" s="32"/>
    </row>
    <row r="59" spans="1:15" ht="18">
      <c r="A59" s="9"/>
      <c r="C59" s="80"/>
      <c r="D59" s="80"/>
      <c r="E59" s="100"/>
      <c r="F59" s="80"/>
      <c r="G59" s="80"/>
      <c r="H59" s="80"/>
      <c r="I59" s="80"/>
      <c r="J59" s="32"/>
      <c r="K59" s="33"/>
      <c r="L59" s="32"/>
      <c r="M59" s="32"/>
      <c r="N59" s="32"/>
      <c r="O59" s="32"/>
    </row>
    <row r="60" spans="1:15" ht="15.75" thickBot="1">
      <c r="A60" s="11"/>
      <c r="B60" s="12"/>
      <c r="C60" s="12"/>
      <c r="D60" s="12"/>
      <c r="E60" s="101"/>
      <c r="F60" s="12"/>
      <c r="G60" s="12"/>
      <c r="H60" s="12"/>
      <c r="I60" s="12"/>
      <c r="J60" s="12"/>
      <c r="K60" s="13"/>
    </row>
    <row r="61" spans="1:15" ht="15.75" thickTop="1"/>
    <row r="180" spans="4:10" ht="19.5">
      <c r="D180" s="17"/>
      <c r="E180" s="102"/>
      <c r="F180" s="18"/>
      <c r="G180" s="17"/>
      <c r="H180" s="17"/>
      <c r="I180" s="18"/>
    </row>
    <row r="181" spans="4:10" ht="18.75">
      <c r="J181" s="17"/>
    </row>
  </sheetData>
  <sheetProtection algorithmName="SHA-512" hashValue="7garPbmnSweAOv1UY+bGE124ZwZNFKfrPWUxB4dG5Woi4IAI07AZ0hOgywXztkbBQhjBDgVsoDyl9u+VUlGGPg==" saltValue="ZkvHhH2sh4Vnx+h5xfM7hw==" spinCount="100000" sheet="1" objects="1" scenarios="1"/>
  <mergeCells count="80">
    <mergeCell ref="B21:C21"/>
    <mergeCell ref="H29:J29"/>
    <mergeCell ref="H28:J28"/>
    <mergeCell ref="B22:C22"/>
    <mergeCell ref="D21:F21"/>
    <mergeCell ref="D22:F22"/>
    <mergeCell ref="I22:J22"/>
    <mergeCell ref="I31:I32"/>
    <mergeCell ref="J31:J32"/>
    <mergeCell ref="E34:J34"/>
    <mergeCell ref="B31:B32"/>
    <mergeCell ref="C31:C32"/>
    <mergeCell ref="D31:D32"/>
    <mergeCell ref="E31:F31"/>
    <mergeCell ref="E33:F33"/>
    <mergeCell ref="E40:F40"/>
    <mergeCell ref="H31:H32"/>
    <mergeCell ref="E35:F35"/>
    <mergeCell ref="E37:F37"/>
    <mergeCell ref="E38:F38"/>
    <mergeCell ref="G31:G32"/>
    <mergeCell ref="E47:F47"/>
    <mergeCell ref="E53:F53"/>
    <mergeCell ref="E54:F55"/>
    <mergeCell ref="E52:G52"/>
    <mergeCell ref="E41:J41"/>
    <mergeCell ref="A1:K1"/>
    <mergeCell ref="C56:D56"/>
    <mergeCell ref="C57:I57"/>
    <mergeCell ref="B25:J25"/>
    <mergeCell ref="C54:C55"/>
    <mergeCell ref="D54:D55"/>
    <mergeCell ref="G54:G55"/>
    <mergeCell ref="H54:J54"/>
    <mergeCell ref="H55:I55"/>
    <mergeCell ref="B17:D17"/>
    <mergeCell ref="B19:C19"/>
    <mergeCell ref="B10:C10"/>
    <mergeCell ref="I10:J10"/>
    <mergeCell ref="D10:F10"/>
    <mergeCell ref="I12:J12"/>
    <mergeCell ref="F56:G56"/>
    <mergeCell ref="H9:I9"/>
    <mergeCell ref="B15:C15"/>
    <mergeCell ref="D15:F15"/>
    <mergeCell ref="B20:C20"/>
    <mergeCell ref="I16:J16"/>
    <mergeCell ref="B2:J2"/>
    <mergeCell ref="B4:D4"/>
    <mergeCell ref="B5:D5"/>
    <mergeCell ref="B6:D6"/>
    <mergeCell ref="B8:F8"/>
    <mergeCell ref="I4:J4"/>
    <mergeCell ref="I5:J5"/>
    <mergeCell ref="I6:J6"/>
    <mergeCell ref="H8:J8"/>
    <mergeCell ref="H56:I56"/>
    <mergeCell ref="I14:J14"/>
    <mergeCell ref="D14:F14"/>
    <mergeCell ref="B28:G30"/>
    <mergeCell ref="I18:J18"/>
    <mergeCell ref="I19:J19"/>
    <mergeCell ref="I20:J20"/>
    <mergeCell ref="I15:J15"/>
    <mergeCell ref="B18:C18"/>
    <mergeCell ref="B24:J24"/>
    <mergeCell ref="D18:F18"/>
    <mergeCell ref="D19:F19"/>
    <mergeCell ref="D20:F20"/>
    <mergeCell ref="B14:C14"/>
    <mergeCell ref="I21:J21"/>
    <mergeCell ref="E46:F46"/>
    <mergeCell ref="B13:C13"/>
    <mergeCell ref="I11:J11"/>
    <mergeCell ref="B11:C11"/>
    <mergeCell ref="B12:C12"/>
    <mergeCell ref="I13:J13"/>
    <mergeCell ref="D11:F11"/>
    <mergeCell ref="D12:F12"/>
    <mergeCell ref="D13:F13"/>
  </mergeCells>
  <conditionalFormatting sqref="J55">
    <cfRule type="cellIs" dxfId="0" priority="2" operator="notEqual">
      <formula>$F$54="x"</formula>
    </cfRule>
  </conditionalFormatting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Objednavka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2024-04-27T14:45:35Z</dcterms:modified>
</cp:coreProperties>
</file>